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dsumowanie" sheetId="1" state="visible" r:id="rId3"/>
    <sheet name="Faktury" sheetId="2" state="visible" r:id="rId4"/>
    <sheet name="Do sprawdzeni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<sst xmlns="http://schemas.openxmlformats.org/spreadsheetml/2006/main" count="201" uniqueCount="87">
  <si>
    <t xml:space="preserve">Zestawienie kosztów z faktur</t>
  </si>
  <si>
    <t xml:space="preserve">Liczone formułami z arkusza „Faktury”. Kwoty obejmują tylko faktury ze statusem OK – faktury do sprawdzenia są policzone osobno.</t>
  </si>
  <si>
    <t xml:space="preserve">Dostawca</t>
  </si>
  <si>
    <t xml:space="preserve">Faktury OK</t>
  </si>
  <si>
    <t xml:space="preserve">Netto</t>
  </si>
  <si>
    <t xml:space="preserve">VAT</t>
  </si>
  <si>
    <t xml:space="preserve">Brutto</t>
  </si>
  <si>
    <t xml:space="preserve">Do sprawdzenia</t>
  </si>
  <si>
    <t xml:space="preserve">Hurtownia Kawy Arabika sp. z o.o.</t>
  </si>
  <si>
    <t xml:space="preserve">Pakownia EKO-BOX s.c.</t>
  </si>
  <si>
    <t xml:space="preserve">Serwis Ekspresów Barista-Tech</t>
  </si>
  <si>
    <t xml:space="preserve">Razem</t>
  </si>
  <si>
    <t xml:space="preserve">Koszty brutto wg miesięcy (faktury OK)</t>
  </si>
  <si>
    <t xml:space="preserve">Miesiąc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</si>
  <si>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</si>
  <si>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</si>
  <si>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</si>
  <si>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</si>
  <si>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</si>
  <si>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</si>
  <si>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</si>
  <si>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</si>
  <si>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Plik</t>
  </si>
  <si>
    <t xml:space="preserve">NIP dostawcy</t>
  </si>
  <si>
    <t xml:space="preserve">Nr faktury</t>
  </si>
  <si>
    <t xml:space="preserve">Data</t>
  </si>
  <si>
    <t xml:space="preserve">Różnica (brutto − netto − VAT)</t>
  </si>
  <si>
    <t xml:space="preserve">Status</t>
  </si>
  <si>
    <t xml:space="preserve">Uwagi</t>
  </si>
  <si>
    <t xml:space="preserve">arabika_011.pdf</t>
  </si>
  <si>
    <t xml:space="preserve">5250004177</t>
  </si>
  <si>
    <t xml:space="preserve">FV/2026/01/011</t>
  </si>
  <si>
    <t xml:space="preserve">OK</t>
  </si>
  <si>
    <t xml:space="preserve">EKOBOX faktura 4.pdf</t>
  </si>
  <si>
    <t xml:space="preserve">8970002618</t>
  </si>
  <si>
    <t xml:space="preserve">4/01/2026</t>
  </si>
  <si>
    <t xml:space="preserve">BT-2026-0041.pdf</t>
  </si>
  <si>
    <t xml:space="preserve">7790005856</t>
  </si>
  <si>
    <t xml:space="preserve">BT-2026-0041</t>
  </si>
  <si>
    <t xml:space="preserve">arabika_012.pdf</t>
  </si>
  <si>
    <t xml:space="preserve">FV/2026/02/012</t>
  </si>
  <si>
    <t xml:space="preserve">EKOBOX faktura 5.pdf</t>
  </si>
  <si>
    <t xml:space="preserve">5/02/2026</t>
  </si>
  <si>
    <t xml:space="preserve">BT-2026-0042.pdf</t>
  </si>
  <si>
    <t xml:space="preserve">BT-2026-0042</t>
  </si>
  <si>
    <t xml:space="preserve">arabika_013.pdf</t>
  </si>
  <si>
    <t xml:space="preserve">FV/2026/03/013</t>
  </si>
  <si>
    <t xml:space="preserve">EKOBOX faktura 6.pdf</t>
  </si>
  <si>
    <t xml:space="preserve">6/03/2026</t>
  </si>
  <si>
    <t xml:space="preserve">BT-2026-0043.pdf</t>
  </si>
  <si>
    <t xml:space="preserve">BT-2026-0043</t>
  </si>
  <si>
    <t xml:space="preserve">arabika_014.pdf</t>
  </si>
  <si>
    <t xml:space="preserve">FV/2026/04/014</t>
  </si>
  <si>
    <t xml:space="preserve">DO SPRAWDZENIA</t>
  </si>
  <si>
    <t xml:space="preserve">Netto + VAT = 2027.04, a na fakturze brutto 2037.04</t>
  </si>
  <si>
    <t xml:space="preserve">EKOBOX faktura 7.pdf</t>
  </si>
  <si>
    <t xml:space="preserve">7/04/2026</t>
  </si>
  <si>
    <t xml:space="preserve">BT-2026-0044.pdf</t>
  </si>
  <si>
    <t xml:space="preserve">BT-2026-0044</t>
  </si>
  <si>
    <t xml:space="preserve">arabika_015.pdf</t>
  </si>
  <si>
    <t xml:space="preserve">FV/2026/05/015</t>
  </si>
  <si>
    <t xml:space="preserve">EKOBOX faktura 8.pdf</t>
  </si>
  <si>
    <t xml:space="preserve">8970002611</t>
  </si>
  <si>
    <t xml:space="preserve">8/05/2026</t>
  </si>
  <si>
    <t xml:space="preserve">Błędny NIP 8970002611 (zła suma kontrolna)</t>
  </si>
  <si>
    <t xml:space="preserve">BT-2026-0045.pdf</t>
  </si>
  <si>
    <t xml:space="preserve">BT-2026-0045</t>
  </si>
  <si>
    <t xml:space="preserve">arabika_016.pdf</t>
  </si>
  <si>
    <t xml:space="preserve">FV/2026/06/016</t>
  </si>
  <si>
    <t xml:space="preserve">EKOBOX faktura 9.pdf</t>
  </si>
  <si>
    <t xml:space="preserve">9/07/2026</t>
  </si>
  <si>
    <t xml:space="preserve">BT-2026-0046.pdf</t>
  </si>
  <si>
    <t xml:space="preserve">BT-2026-0046</t>
  </si>
  <si>
    <t xml:space="preserve">skan_mail_46.pdf</t>
  </si>
  <si>
    <t xml:space="preserve">Duplikat – ta sama faktura co w pliku BT-2026-0046.pdf</t>
  </si>
  <si>
    <t xml:space="preserve">arabika_017.pdf</t>
  </si>
  <si>
    <t xml:space="preserve">FV/2026/07/017</t>
  </si>
  <si>
    <t xml:space="preserve">EKOBOX faktura 10.pdf</t>
  </si>
  <si>
    <t xml:space="preserve">10/08/2026</t>
  </si>
  <si>
    <t xml:space="preserve">BT-2026-0047.pdf</t>
  </si>
  <si>
    <t xml:space="preserve">BT-2026-0047</t>
  </si>
  <si>
    <t xml:space="preserve">arabika_018.pdf</t>
  </si>
  <si>
    <t xml:space="preserve">FV/2026/08/018</t>
  </si>
  <si>
    <t xml:space="preserve">skan_paragon_0912.pdf</t>
  </si>
  <si>
    <t xml:space="preserve">Brak tekstu w PDF (skan) – wymaga OCR albo ręcznego przepisania</t>
  </si>
  <si>
    <t xml:space="preserve">Faktury wymagające uwagi</t>
  </si>
  <si>
    <t xml:space="preserve">Problem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</si>
</sst>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zł&quot;"/>
    <numFmt numFmtId="166" formatCode="yyyy\-mm\-dd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F3A5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A5F"/>
          <bgColor rgb="FF000000"/>
        </patternFill>
      </fill>
    </dxf>
    <dxf>
      <fill>
        <patternFill patternType="solid">
          <fgColor rgb="FFFDE2E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2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Faktury" displayName="Faktury" ref="A1:L25" headerRowCount="1" totalsRowCount="0" totalsRowShown="0">
  <autoFilter ref="A1:L25"/>
  <tableColumns count="12">
    <tableColumn id="1" name="Plik"/>
    <tableColumn id="2" name="Dostawca"/>
    <tableColumn id="3" name="NIP dostawcy"/>
    <tableColumn id="4" name="Nr faktury"/>
    <tableColumn id="5" name="Data"/>
    <tableColumn id="6" name="Miesiąc"/>
    <tableColumn id="7" name="Netto"/>
    <tableColumn id="8" name="VAT"/>
    <tableColumn id="9" name="Brutto"/>
    <tableColumn id="10" name="Różnica (brutto − netto − VAT)"/>
    <tableColumn id="11" name="Status"/>
    <tableColumn id="12" name="Uwagi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6" min="2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6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4" t="n">
        <f aca="false">COUNTIFS(Faktury!$B$2:$B$25,A5,Faktury!$K$2:$K$25,"OK")</f>
        <v>7</v>
      </c>
      <c r="C5" s="5" t="n">
        <f aca="false">SUMIFS(Faktury!$G$2:$G$25,Faktury!$B$2:$B$25,A5,Faktury!$K$2:$K$25,"OK")</f>
        <v>5526</v>
      </c>
      <c r="D5" s="5" t="n">
        <f aca="false">SUMIFS(Faktury!$H$2:$H$25,Faktury!$B$2:$B$25,A5,Faktury!$K$2:$K$25,"OK")</f>
        <v>1270.98</v>
      </c>
      <c r="E5" s="5" t="n">
        <f aca="false">SUMIFS(Faktury!$I$2:$I$25,Faktury!$B$2:$B$25,A5,Faktury!$K$2:$K$25,"OK")</f>
        <v>6796.98</v>
      </c>
      <c r="F5" s="4" t="n">
        <f aca="false">COUNTIFS(Faktury!$B$2:$B$25,A5,Faktury!$K$2:$K$25,"DO SPRAWDZENIA")</f>
        <v>1</v>
      </c>
    </row>
    <row r="6" customFormat="false" ht="15" hidden="false" customHeight="false" outlineLevel="0" collapsed="false">
      <c r="A6" s="4" t="s">
        <v>9</v>
      </c>
      <c r="B6" s="4" t="n">
        <f aca="false">COUNTIFS(Faktury!$B$2:$B$25,A6,Faktury!$K$2:$K$25,"OK")</f>
        <v>6</v>
      </c>
      <c r="C6" s="5" t="n">
        <f aca="false">SUMIFS(Faktury!$G$2:$G$25,Faktury!$B$2:$B$25,A6,Faktury!$K$2:$K$25,"OK")</f>
        <v>3038</v>
      </c>
      <c r="D6" s="5" t="n">
        <f aca="false">SUMIFS(Faktury!$H$2:$H$25,Faktury!$B$2:$B$25,A6,Faktury!$K$2:$K$25,"OK")</f>
        <v>698.74</v>
      </c>
      <c r="E6" s="5" t="n">
        <f aca="false">SUMIFS(Faktury!$I$2:$I$25,Faktury!$B$2:$B$25,A6,Faktury!$K$2:$K$25,"OK")</f>
        <v>3736.74</v>
      </c>
      <c r="F6" s="4" t="n">
        <f aca="false">COUNTIFS(Faktury!$B$2:$B$25,A6,Faktury!$K$2:$K$25,"DO SPRAWDZENIA")</f>
        <v>1</v>
      </c>
    </row>
    <row r="7" customFormat="false" ht="15" hidden="false" customHeight="false" outlineLevel="0" collapsed="false">
      <c r="A7" s="4" t="s">
        <v>10</v>
      </c>
      <c r="B7" s="4" t="n">
        <f aca="false">COUNTIFS(Faktury!$B$2:$B$25,A7,Faktury!$K$2:$K$25,"OK")</f>
        <v>7</v>
      </c>
      <c r="C7" s="5" t="n">
        <f aca="false">SUMIFS(Faktury!$G$2:$G$25,Faktury!$B$2:$B$25,A7,Faktury!$K$2:$K$25,"OK")</f>
        <v>3100</v>
      </c>
      <c r="D7" s="5" t="n">
        <f aca="false">SUMIFS(Faktury!$H$2:$H$25,Faktury!$B$2:$B$25,A7,Faktury!$K$2:$K$25,"OK")</f>
        <v>713</v>
      </c>
      <c r="E7" s="5" t="n">
        <f aca="false">SUMIFS(Faktury!$I$2:$I$25,Faktury!$B$2:$B$25,A7,Faktury!$K$2:$K$25,"OK")</f>
        <v>3813</v>
      </c>
      <c r="F7" s="4" t="n">
        <f aca="false">COUNTIFS(Faktury!$B$2:$B$25,A7,Faktury!$K$2:$K$25,"DO SPRAWDZENIA")</f>
        <v>1</v>
      </c>
    </row>
    <row r="8" customFormat="false" ht="15" hidden="false" customHeight="false" outlineLevel="0" collapsed="false">
      <c r="A8" s="6" t="s">
        <v>11</v>
      </c>
      <c r="B8" s="6" t="n">
        <f aca="false">SUM(B5:B7)</f>
        <v>20</v>
      </c>
      <c r="C8" s="7" t="n">
        <f aca="false">SUM(C5:C7)</f>
        <v>11664</v>
      </c>
      <c r="D8" s="7" t="n">
        <f aca="false">SUM(D5:D7)</f>
        <v>2682.72</v>
      </c>
      <c r="E8" s="7" t="n">
        <f aca="false">SUM(E5:E7)</f>
        <v>14346.72</v>
      </c>
      <c r="F8" s="6" t="n">
        <f aca="false">COUNTIFS(Faktury!$K$2:$K$25,"DO SPRAWDZENIA")</f>
        <v>4</v>
      </c>
    </row>
    <row r="10" customFormat="false" ht="15" hidden="false" customHeight="false" outlineLevel="0" collapsed="false">
      <c r="A10" s="8" t="s">
        <v>12</v>
      </c>
    </row>
    <row r="11" customFormat="false" ht="39.55" hidden="false" customHeight="false" outlineLevel="0" collapsed="false">
      <c r="A11" s="3" t="s">
        <v>13</v>
      </c>
      <c r="B11" s="3" t="s">
        <v>8</v>
      </c>
      <c r="C11" s="3" t="s">
        <v>9</v>
      </c>
      <c r="D11" s="3" t="s">
        <v>10</v>
      </c>
      <c r="E11" s="3" t="s">
        <v>11</v>
      </c>
    </row>
    <row r="12" customFormat="false" ht="15" hidden="false" customHeight="false" outlineLevel="0" collapsed="false">
      <c r="A12" s="4" t="s">
        <v>14</v>
      </c>
      <c r="B12" s="5" t="n">
        <f aca="false">SUMIFS(Faktury!$I$2:$I$25,Faktury!$F$2:$F$25,$A12,Faktury!$B$2:$B$25,B$11,Faktury!$K$2:$K$25,"OK")</f>
        <v>1068.87</v>
      </c>
      <c r="C12" s="5" t="n">
        <f aca="false">SUMIFS(Faktury!$I$2:$I$25,Faktury!$F$2:$F$25,$A12,Faktury!$B$2:$B$25,C$11,Faktury!$K$2:$K$25,"OK")</f>
        <v>157.44</v>
      </c>
      <c r="D12" s="5" t="n">
        <f aca="false">SUMIFS(Faktury!$I$2:$I$25,Faktury!$F$2:$F$25,$A12,Faktury!$B$2:$B$25,D$11,Faktury!$K$2:$K$25,"OK")</f>
        <v>0</v>
      </c>
      <c r="E12" s="7" t="n">
        <f aca="false">SUM(B12:D12)</f>
        <v>1226.31</v>
      </c>
    </row>
    <row r="13" customFormat="false" ht="15" hidden="false" customHeight="false" outlineLevel="0" collapsed="false">
      <c r="A13" s="4" t="s">
        <v>15</v>
      </c>
      <c r="B13" s="5" t="n">
        <f aca="false">SUMIFS(Faktury!$I$2:$I$25,Faktury!$F$2:$F$25,$A13,Faktury!$B$2:$B$25,B$11,Faktury!$K$2:$K$25,"OK")</f>
        <v>541.2</v>
      </c>
      <c r="C13" s="5" t="n">
        <f aca="false">SUMIFS(Faktury!$I$2:$I$25,Faktury!$F$2:$F$25,$A13,Faktury!$B$2:$B$25,C$11,Faktury!$K$2:$K$25,"OK")</f>
        <v>1052.88</v>
      </c>
      <c r="D13" s="5" t="n">
        <f aca="false">SUMIFS(Faktury!$I$2:$I$25,Faktury!$F$2:$F$25,$A13,Faktury!$B$2:$B$25,D$11,Faktury!$K$2:$K$25,"OK")</f>
        <v>750.3</v>
      </c>
      <c r="E13" s="7" t="n">
        <f aca="false">SUM(B13:D13)</f>
        <v>2344.38</v>
      </c>
    </row>
    <row r="14" customFormat="false" ht="15" hidden="false" customHeight="false" outlineLevel="0" collapsed="false">
      <c r="A14" s="4" t="s">
        <v>16</v>
      </c>
      <c r="B14" s="5" t="n">
        <f aca="false">SUMIFS(Faktury!$I$2:$I$25,Faktury!$F$2:$F$25,$A14,Faktury!$B$2:$B$25,B$11,Faktury!$K$2:$K$25,"OK")</f>
        <v>862.23</v>
      </c>
      <c r="C14" s="5" t="n">
        <f aca="false">SUMIFS(Faktury!$I$2:$I$25,Faktury!$F$2:$F$25,$A14,Faktury!$B$2:$B$25,C$11,Faktury!$K$2:$K$25,"OK")</f>
        <v>325.95</v>
      </c>
      <c r="D14" s="5" t="n">
        <f aca="false">SUMIFS(Faktury!$I$2:$I$25,Faktury!$F$2:$F$25,$A14,Faktury!$B$2:$B$25,D$11,Faktury!$K$2:$K$25,"OK")</f>
        <v>233.7</v>
      </c>
      <c r="E14" s="7" t="n">
        <f aca="false">SUM(B14:D14)</f>
        <v>1421.88</v>
      </c>
    </row>
    <row r="15" customFormat="false" ht="15" hidden="false" customHeight="false" outlineLevel="0" collapsed="false">
      <c r="A15" s="4" t="s">
        <v>17</v>
      </c>
      <c r="B15" s="5" t="n">
        <f aca="false">SUMIFS(Faktury!$I$2:$I$25,Faktury!$F$2:$F$25,$A15,Faktury!$B$2:$B$25,B$11,Faktury!$K$2:$K$25,"OK")</f>
        <v>0</v>
      </c>
      <c r="C15" s="5" t="n">
        <f aca="false">SUMIFS(Faktury!$I$2:$I$25,Faktury!$F$2:$F$25,$A15,Faktury!$B$2:$B$25,C$11,Faktury!$K$2:$K$25,"OK")</f>
        <v>1403.43</v>
      </c>
      <c r="D15" s="5" t="n">
        <f aca="false">SUMIFS(Faktury!$I$2:$I$25,Faktury!$F$2:$F$25,$A15,Faktury!$B$2:$B$25,D$11,Faktury!$K$2:$K$25,"OK")</f>
        <v>578.1</v>
      </c>
      <c r="E15" s="7" t="n">
        <f aca="false">SUM(B15:D15)</f>
        <v>1981.53</v>
      </c>
    </row>
    <row r="16" customFormat="false" ht="15" hidden="false" customHeight="false" outlineLevel="0" collapsed="false">
      <c r="A16" s="4" t="s">
        <v>18</v>
      </c>
      <c r="B16" s="5" t="n">
        <f aca="false">SUMIFS(Faktury!$I$2:$I$25,Faktury!$F$2:$F$25,$A16,Faktury!$B$2:$B$25,B$11,Faktury!$K$2:$K$25,"OK")</f>
        <v>1264.44</v>
      </c>
      <c r="C16" s="5" t="n">
        <f aca="false">SUMIFS(Faktury!$I$2:$I$25,Faktury!$F$2:$F$25,$A16,Faktury!$B$2:$B$25,C$11,Faktury!$K$2:$K$25,"OK")</f>
        <v>0</v>
      </c>
      <c r="D16" s="5" t="n">
        <f aca="false">SUMIFS(Faktury!$I$2:$I$25,Faktury!$F$2:$F$25,$A16,Faktury!$B$2:$B$25,D$11,Faktury!$K$2:$K$25,"OK")</f>
        <v>405.9</v>
      </c>
      <c r="E16" s="7" t="n">
        <f aca="false">SUM(B16:D16)</f>
        <v>1670.34</v>
      </c>
    </row>
    <row r="17" customFormat="false" ht="15" hidden="false" customHeight="false" outlineLevel="0" collapsed="false">
      <c r="A17" s="4" t="s">
        <v>19</v>
      </c>
      <c r="B17" s="5" t="n">
        <f aca="false">SUMIFS(Faktury!$I$2:$I$25,Faktury!$F$2:$F$25,$A17,Faktury!$B$2:$B$25,B$11,Faktury!$K$2:$K$25,"OK")</f>
        <v>1006.14</v>
      </c>
      <c r="C17" s="5" t="n">
        <f aca="false">SUMIFS(Faktury!$I$2:$I$25,Faktury!$F$2:$F$25,$A17,Faktury!$B$2:$B$25,C$11,Faktury!$K$2:$K$25,"OK")</f>
        <v>0</v>
      </c>
      <c r="D17" s="5" t="n">
        <f aca="false">SUMIFS(Faktury!$I$2:$I$25,Faktury!$F$2:$F$25,$A17,Faktury!$B$2:$B$25,D$11,Faktury!$K$2:$K$25,"OK")</f>
        <v>344.4</v>
      </c>
      <c r="E17" s="7" t="n">
        <f aca="false">SUM(B17:D17)</f>
        <v>1350.54</v>
      </c>
    </row>
    <row r="18" customFormat="false" ht="15" hidden="false" customHeight="false" outlineLevel="0" collapsed="false">
      <c r="A18" s="4" t="s">
        <v>20</v>
      </c>
      <c r="B18" s="5" t="n">
        <f aca="false">SUMIFS(Faktury!$I$2:$I$25,Faktury!$F$2:$F$25,$A18,Faktury!$B$2:$B$25,B$11,Faktury!$K$2:$K$25,"OK")</f>
        <v>369</v>
      </c>
      <c r="C18" s="5" t="n">
        <f aca="false">SUMIFS(Faktury!$I$2:$I$25,Faktury!$F$2:$F$25,$A18,Faktury!$B$2:$B$25,C$11,Faktury!$K$2:$K$25,"OK")</f>
        <v>157.44</v>
      </c>
      <c r="D18" s="5" t="n">
        <f aca="false">SUMIFS(Faktury!$I$2:$I$25,Faktury!$F$2:$F$25,$A18,Faktury!$B$2:$B$25,D$11,Faktury!$K$2:$K$25,"OK")</f>
        <v>750.3</v>
      </c>
      <c r="E18" s="7" t="n">
        <f aca="false">SUM(B18:D18)</f>
        <v>1276.74</v>
      </c>
    </row>
    <row r="19" customFormat="false" ht="15" hidden="false" customHeight="false" outlineLevel="0" collapsed="false">
      <c r="A19" s="4" t="s">
        <v>21</v>
      </c>
      <c r="B19" s="5" t="n">
        <f aca="false">SUMIFS(Faktury!$I$2:$I$25,Faktury!$F$2:$F$25,$A19,Faktury!$B$2:$B$25,B$11,Faktury!$K$2:$K$25,"OK")</f>
        <v>1685.1</v>
      </c>
      <c r="C19" s="5" t="n">
        <f aca="false">SUMIFS(Faktury!$I$2:$I$25,Faktury!$F$2:$F$25,$A19,Faktury!$B$2:$B$25,C$11,Faktury!$K$2:$K$25,"OK")</f>
        <v>639.6</v>
      </c>
      <c r="D19" s="5" t="n">
        <f aca="false">SUMIFS(Faktury!$I$2:$I$25,Faktury!$F$2:$F$25,$A19,Faktury!$B$2:$B$25,D$11,Faktury!$K$2:$K$25,"OK")</f>
        <v>750.3</v>
      </c>
      <c r="E19" s="7" t="n">
        <f aca="false">SUM(B19:D19)</f>
        <v>3075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6"/>
    <col collapsed="false" customWidth="true" hidden="false" outlineLevel="0" max="11" min="11" style="0" width="17"/>
    <col collapsed="false" customWidth="true" hidden="false" outlineLevel="0" max="12" min="12" style="0" width="60"/>
  </cols>
  <sheetData>
    <row r="1" customFormat="false" ht="39.55" hidden="false" customHeight="false" outlineLevel="0" collapsed="false">
      <c r="A1" s="3" t="s">
        <v>22</v>
      </c>
      <c r="B1" s="3" t="s">
        <v>2</v>
      </c>
      <c r="C1" s="3" t="s">
        <v>23</v>
      </c>
      <c r="D1" s="3" t="s">
        <v>24</v>
      </c>
      <c r="E1" s="3" t="s">
        <v>25</v>
      </c>
      <c r="F1" s="3" t="s">
        <v>13</v>
      </c>
      <c r="G1" s="3" t="s">
        <v>4</v>
      </c>
      <c r="H1" s="3" t="s">
        <v>5</v>
      </c>
      <c r="I1" s="3" t="s">
        <v>6</v>
      </c>
      <c r="J1" s="3" t="s">
        <v>26</v>
      </c>
      <c r="K1" s="3" t="s">
        <v>27</v>
      </c>
      <c r="L1" s="3" t="s">
        <v>28</v>
      </c>
    </row>
    <row r="2" customFormat="false" ht="15" hidden="false" customHeight="false" outlineLevel="0" collapsed="false">
      <c r="A2" s="4" t="s">
        <v>29</v>
      </c>
      <c r="B2" s="4" t="s">
        <v>8</v>
      </c>
      <c r="C2" s="4" t="s">
        <v>30</v>
      </c>
      <c r="D2" s="4" t="s">
        <v>31</v>
      </c>
      <c r="E2" s="9" t="n">
        <v>46032</v>
      </c>
      <c r="F2" s="4" t="s">
        <v>14</v>
      </c>
      <c r="G2" s="5" t="n">
        <v>869</v>
      </c>
      <c r="H2" s="5" t="n">
        <v>199.87</v>
      </c>
      <c r="I2" s="5" t="n">
        <v>1068.87</v>
      </c>
      <c r="J2" s="5" t="n">
        <f aca="false">IF(COUNT(G2:I2)=3,ROUND(I2-G2-H2,2),"")</f>
        <v>0</v>
      </c>
      <c r="K2" s="6" t="s">
        <v>32</v>
      </c>
      <c r="L2" s="4"/>
    </row>
    <row r="3" customFormat="false" ht="15" hidden="false" customHeight="false" outlineLevel="0" collapsed="false">
      <c r="A3" s="4" t="s">
        <v>33</v>
      </c>
      <c r="B3" s="4" t="s">
        <v>9</v>
      </c>
      <c r="C3" s="4" t="s">
        <v>34</v>
      </c>
      <c r="D3" s="4" t="s">
        <v>35</v>
      </c>
      <c r="E3" s="9" t="n">
        <v>46041</v>
      </c>
      <c r="F3" s="4" t="s">
        <v>14</v>
      </c>
      <c r="G3" s="5" t="n">
        <v>128</v>
      </c>
      <c r="H3" s="5" t="n">
        <v>29.44</v>
      </c>
      <c r="I3" s="5" t="n">
        <v>157.44</v>
      </c>
      <c r="J3" s="5" t="n">
        <f aca="false">IF(COUNT(G3:I3)=3,ROUND(I3-G3-H3,2),"")</f>
        <v>0</v>
      </c>
      <c r="K3" s="6" t="s">
        <v>32</v>
      </c>
      <c r="L3" s="4"/>
    </row>
    <row r="4" customFormat="false" ht="15" hidden="false" customHeight="false" outlineLevel="0" collapsed="false">
      <c r="A4" s="4" t="s">
        <v>36</v>
      </c>
      <c r="B4" s="4" t="s">
        <v>10</v>
      </c>
      <c r="C4" s="4" t="s">
        <v>37</v>
      </c>
      <c r="D4" s="4" t="s">
        <v>38</v>
      </c>
      <c r="E4" s="9" t="n">
        <v>46054</v>
      </c>
      <c r="F4" s="4" t="s">
        <v>15</v>
      </c>
      <c r="G4" s="5" t="n">
        <v>610</v>
      </c>
      <c r="H4" s="5" t="n">
        <v>140.3</v>
      </c>
      <c r="I4" s="5" t="n">
        <v>750.3</v>
      </c>
      <c r="J4" s="5" t="n">
        <f aca="false">IF(COUNT(G4:I4)=3,ROUND(I4-G4-H4,2),"")</f>
        <v>0</v>
      </c>
      <c r="K4" s="6" t="s">
        <v>32</v>
      </c>
      <c r="L4" s="4"/>
    </row>
    <row r="5" customFormat="false" ht="15" hidden="false" customHeight="false" outlineLevel="0" collapsed="false">
      <c r="A5" s="4" t="s">
        <v>39</v>
      </c>
      <c r="B5" s="4" t="s">
        <v>8</v>
      </c>
      <c r="C5" s="4" t="s">
        <v>30</v>
      </c>
      <c r="D5" s="4" t="s">
        <v>40</v>
      </c>
      <c r="E5" s="9" t="n">
        <v>46063</v>
      </c>
      <c r="F5" s="4" t="s">
        <v>15</v>
      </c>
      <c r="G5" s="5" t="n">
        <v>440</v>
      </c>
      <c r="H5" s="5" t="n">
        <v>101.2</v>
      </c>
      <c r="I5" s="5" t="n">
        <v>541.2</v>
      </c>
      <c r="J5" s="5" t="n">
        <f aca="false">IF(COUNT(G5:I5)=3,ROUND(I5-G5-H5,2),"")</f>
        <v>0</v>
      </c>
      <c r="K5" s="6" t="s">
        <v>32</v>
      </c>
      <c r="L5" s="4"/>
    </row>
    <row r="6" customFormat="false" ht="15" hidden="false" customHeight="false" outlineLevel="0" collapsed="false">
      <c r="A6" s="4" t="s">
        <v>41</v>
      </c>
      <c r="B6" s="4" t="s">
        <v>9</v>
      </c>
      <c r="C6" s="4" t="s">
        <v>34</v>
      </c>
      <c r="D6" s="4" t="s">
        <v>42</v>
      </c>
      <c r="E6" s="9" t="n">
        <v>46078</v>
      </c>
      <c r="F6" s="4" t="s">
        <v>15</v>
      </c>
      <c r="G6" s="5" t="n">
        <v>856</v>
      </c>
      <c r="H6" s="5" t="n">
        <v>196.88</v>
      </c>
      <c r="I6" s="5" t="n">
        <v>1052.88</v>
      </c>
      <c r="J6" s="5" t="n">
        <f aca="false">IF(COUNT(G6:I6)=3,ROUND(I6-G6-H6,2),"")</f>
        <v>0</v>
      </c>
      <c r="K6" s="6" t="s">
        <v>32</v>
      </c>
      <c r="L6" s="4"/>
    </row>
    <row r="7" customFormat="false" ht="15" hidden="false" customHeight="false" outlineLevel="0" collapsed="false">
      <c r="A7" s="4" t="s">
        <v>43</v>
      </c>
      <c r="B7" s="4" t="s">
        <v>10</v>
      </c>
      <c r="C7" s="4" t="s">
        <v>37</v>
      </c>
      <c r="D7" s="4" t="s">
        <v>44</v>
      </c>
      <c r="E7" s="9" t="n">
        <v>46089</v>
      </c>
      <c r="F7" s="4" t="s">
        <v>16</v>
      </c>
      <c r="G7" s="5" t="n">
        <v>190</v>
      </c>
      <c r="H7" s="5" t="n">
        <v>43.7</v>
      </c>
      <c r="I7" s="5" t="n">
        <v>233.7</v>
      </c>
      <c r="J7" s="5" t="n">
        <f aca="false">IF(COUNT(G7:I7)=3,ROUND(I7-G7-H7,2),"")</f>
        <v>0</v>
      </c>
      <c r="K7" s="6" t="s">
        <v>32</v>
      </c>
      <c r="L7" s="4"/>
    </row>
    <row r="8" customFormat="false" ht="15" hidden="false" customHeight="false" outlineLevel="0" collapsed="false">
      <c r="A8" s="4" t="s">
        <v>45</v>
      </c>
      <c r="B8" s="4" t="s">
        <v>8</v>
      </c>
      <c r="C8" s="4" t="s">
        <v>30</v>
      </c>
      <c r="D8" s="4" t="s">
        <v>46</v>
      </c>
      <c r="E8" s="9" t="n">
        <v>46100</v>
      </c>
      <c r="F8" s="4" t="s">
        <v>16</v>
      </c>
      <c r="G8" s="5" t="n">
        <v>701</v>
      </c>
      <c r="H8" s="5" t="n">
        <v>161.23</v>
      </c>
      <c r="I8" s="5" t="n">
        <v>862.23</v>
      </c>
      <c r="J8" s="5" t="n">
        <f aca="false">IF(COUNT(G8:I8)=3,ROUND(I8-G8-H8,2),"")</f>
        <v>0</v>
      </c>
      <c r="K8" s="6" t="s">
        <v>32</v>
      </c>
      <c r="L8" s="4"/>
    </row>
    <row r="9" customFormat="false" ht="15" hidden="false" customHeight="false" outlineLevel="0" collapsed="false">
      <c r="A9" s="4" t="s">
        <v>47</v>
      </c>
      <c r="B9" s="4" t="s">
        <v>9</v>
      </c>
      <c r="C9" s="4" t="s">
        <v>34</v>
      </c>
      <c r="D9" s="4" t="s">
        <v>48</v>
      </c>
      <c r="E9" s="9" t="n">
        <v>46108</v>
      </c>
      <c r="F9" s="4" t="s">
        <v>16</v>
      </c>
      <c r="G9" s="5" t="n">
        <v>265</v>
      </c>
      <c r="H9" s="5" t="n">
        <v>60.95</v>
      </c>
      <c r="I9" s="5" t="n">
        <v>325.95</v>
      </c>
      <c r="J9" s="5" t="n">
        <f aca="false">IF(COUNT(G9:I9)=3,ROUND(I9-G9-H9,2),"")</f>
        <v>0</v>
      </c>
      <c r="K9" s="6" t="s">
        <v>32</v>
      </c>
      <c r="L9" s="4"/>
    </row>
    <row r="10" customFormat="false" ht="15" hidden="false" customHeight="false" outlineLevel="0" collapsed="false">
      <c r="A10" s="4" t="s">
        <v>49</v>
      </c>
      <c r="B10" s="4" t="s">
        <v>10</v>
      </c>
      <c r="C10" s="4" t="s">
        <v>37</v>
      </c>
      <c r="D10" s="4" t="s">
        <v>50</v>
      </c>
      <c r="E10" s="9" t="n">
        <v>46122</v>
      </c>
      <c r="F10" s="4" t="s">
        <v>17</v>
      </c>
      <c r="G10" s="5" t="n">
        <v>470</v>
      </c>
      <c r="H10" s="5" t="n">
        <v>108.1</v>
      </c>
      <c r="I10" s="5" t="n">
        <v>578.1</v>
      </c>
      <c r="J10" s="5" t="n">
        <f aca="false">IF(COUNT(G10:I10)=3,ROUND(I10-G10-H10,2),"")</f>
        <v>0</v>
      </c>
      <c r="K10" s="6" t="s">
        <v>32</v>
      </c>
      <c r="L10" s="4"/>
    </row>
    <row r="11" customFormat="false" ht="15" hidden="false" customHeight="false" outlineLevel="0" collapsed="false">
      <c r="A11" s="4" t="s">
        <v>51</v>
      </c>
      <c r="B11" s="4" t="s">
        <v>8</v>
      </c>
      <c r="C11" s="4" t="s">
        <v>30</v>
      </c>
      <c r="D11" s="4" t="s">
        <v>52</v>
      </c>
      <c r="E11" s="9" t="n">
        <v>46129</v>
      </c>
      <c r="F11" s="4" t="s">
        <v>17</v>
      </c>
      <c r="G11" s="5" t="n">
        <v>1648</v>
      </c>
      <c r="H11" s="5" t="n">
        <v>379.04</v>
      </c>
      <c r="I11" s="5" t="n">
        <v>2037.04</v>
      </c>
      <c r="J11" s="5" t="n">
        <f aca="false">IF(COUNT(G11:I11)=3,ROUND(I11-G11-H11,2),"")</f>
        <v>10</v>
      </c>
      <c r="K11" s="6" t="s">
        <v>53</v>
      </c>
      <c r="L11" s="4" t="s">
        <v>54</v>
      </c>
    </row>
    <row r="12" customFormat="false" ht="15" hidden="false" customHeight="false" outlineLevel="0" collapsed="false">
      <c r="A12" s="4" t="s">
        <v>55</v>
      </c>
      <c r="B12" s="4" t="s">
        <v>9</v>
      </c>
      <c r="C12" s="4" t="s">
        <v>34</v>
      </c>
      <c r="D12" s="4" t="s">
        <v>56</v>
      </c>
      <c r="E12" s="9" t="n">
        <v>46140</v>
      </c>
      <c r="F12" s="4" t="s">
        <v>17</v>
      </c>
      <c r="G12" s="5" t="n">
        <v>1141</v>
      </c>
      <c r="H12" s="5" t="n">
        <v>262.43</v>
      </c>
      <c r="I12" s="5" t="n">
        <v>1403.43</v>
      </c>
      <c r="J12" s="5" t="n">
        <f aca="false">IF(COUNT(G12:I12)=3,ROUND(I12-G12-H12,2),"")</f>
        <v>0</v>
      </c>
      <c r="K12" s="6" t="s">
        <v>32</v>
      </c>
      <c r="L12" s="4"/>
    </row>
    <row r="13" customFormat="false" ht="15" hidden="false" customHeight="false" outlineLevel="0" collapsed="false">
      <c r="A13" s="4" t="s">
        <v>57</v>
      </c>
      <c r="B13" s="4" t="s">
        <v>10</v>
      </c>
      <c r="C13" s="4" t="s">
        <v>37</v>
      </c>
      <c r="D13" s="4" t="s">
        <v>58</v>
      </c>
      <c r="E13" s="9" t="n">
        <v>46153</v>
      </c>
      <c r="F13" s="4" t="s">
        <v>18</v>
      </c>
      <c r="G13" s="5" t="n">
        <v>330</v>
      </c>
      <c r="H13" s="5" t="n">
        <v>75.9</v>
      </c>
      <c r="I13" s="5" t="n">
        <v>405.9</v>
      </c>
      <c r="J13" s="5" t="n">
        <f aca="false">IF(COUNT(G13:I13)=3,ROUND(I13-G13-H13,2),"")</f>
        <v>0</v>
      </c>
      <c r="K13" s="6" t="s">
        <v>32</v>
      </c>
      <c r="L13" s="4"/>
    </row>
    <row r="14" customFormat="false" ht="15" hidden="false" customHeight="false" outlineLevel="0" collapsed="false">
      <c r="A14" s="4" t="s">
        <v>59</v>
      </c>
      <c r="B14" s="4" t="s">
        <v>8</v>
      </c>
      <c r="C14" s="4" t="s">
        <v>30</v>
      </c>
      <c r="D14" s="4" t="s">
        <v>60</v>
      </c>
      <c r="E14" s="9" t="n">
        <v>46164</v>
      </c>
      <c r="F14" s="4" t="s">
        <v>18</v>
      </c>
      <c r="G14" s="5" t="n">
        <v>1028</v>
      </c>
      <c r="H14" s="5" t="n">
        <v>236.44</v>
      </c>
      <c r="I14" s="5" t="n">
        <v>1264.44</v>
      </c>
      <c r="J14" s="5" t="n">
        <f aca="false">IF(COUNT(G14:I14)=3,ROUND(I14-G14-H14,2),"")</f>
        <v>0</v>
      </c>
      <c r="K14" s="6" t="s">
        <v>32</v>
      </c>
      <c r="L14" s="4"/>
    </row>
    <row r="15" customFormat="false" ht="15" hidden="false" customHeight="false" outlineLevel="0" collapsed="false">
      <c r="A15" s="4" t="s">
        <v>61</v>
      </c>
      <c r="B15" s="4" t="s">
        <v>9</v>
      </c>
      <c r="C15" s="4" t="s">
        <v>62</v>
      </c>
      <c r="D15" s="4" t="s">
        <v>63</v>
      </c>
      <c r="E15" s="9" t="n">
        <v>46173</v>
      </c>
      <c r="F15" s="4" t="s">
        <v>18</v>
      </c>
      <c r="G15" s="5" t="n">
        <v>954</v>
      </c>
      <c r="H15" s="5" t="n">
        <v>219.42</v>
      </c>
      <c r="I15" s="5" t="n">
        <v>1173.42</v>
      </c>
      <c r="J15" s="5" t="n">
        <f aca="false">IF(COUNT(G15:I15)=3,ROUND(I15-G15-H15,2),"")</f>
        <v>0</v>
      </c>
      <c r="K15" s="6" t="s">
        <v>53</v>
      </c>
      <c r="L15" s="4" t="s">
        <v>64</v>
      </c>
    </row>
    <row r="16" customFormat="false" ht="15" hidden="false" customHeight="false" outlineLevel="0" collapsed="false">
      <c r="A16" s="4" t="s">
        <v>65</v>
      </c>
      <c r="B16" s="4" t="s">
        <v>10</v>
      </c>
      <c r="C16" s="4" t="s">
        <v>37</v>
      </c>
      <c r="D16" s="4" t="s">
        <v>66</v>
      </c>
      <c r="E16" s="9" t="n">
        <v>46188</v>
      </c>
      <c r="F16" s="4" t="s">
        <v>19</v>
      </c>
      <c r="G16" s="5" t="n">
        <v>280</v>
      </c>
      <c r="H16" s="5" t="n">
        <v>64.4</v>
      </c>
      <c r="I16" s="5" t="n">
        <v>344.4</v>
      </c>
      <c r="J16" s="5" t="n">
        <f aca="false">IF(COUNT(G16:I16)=3,ROUND(I16-G16-H16,2),"")</f>
        <v>0</v>
      </c>
      <c r="K16" s="6" t="s">
        <v>32</v>
      </c>
      <c r="L16" s="4"/>
    </row>
    <row r="17" customFormat="false" ht="15" hidden="false" customHeight="false" outlineLevel="0" collapsed="false">
      <c r="A17" s="4" t="s">
        <v>67</v>
      </c>
      <c r="B17" s="4" t="s">
        <v>8</v>
      </c>
      <c r="C17" s="4" t="s">
        <v>30</v>
      </c>
      <c r="D17" s="4" t="s">
        <v>68</v>
      </c>
      <c r="E17" s="9" t="n">
        <v>46199</v>
      </c>
      <c r="F17" s="4" t="s">
        <v>19</v>
      </c>
      <c r="G17" s="5" t="n">
        <v>818</v>
      </c>
      <c r="H17" s="5" t="n">
        <v>188.14</v>
      </c>
      <c r="I17" s="5" t="n">
        <v>1006.14</v>
      </c>
      <c r="J17" s="5" t="n">
        <f aca="false">IF(COUNT(G17:I17)=3,ROUND(I17-G17-H17,2),"")</f>
        <v>0</v>
      </c>
      <c r="K17" s="6" t="s">
        <v>32</v>
      </c>
      <c r="L17" s="4"/>
    </row>
    <row r="18" customFormat="false" ht="15" hidden="false" customHeight="false" outlineLevel="0" collapsed="false">
      <c r="A18" s="4" t="s">
        <v>69</v>
      </c>
      <c r="B18" s="4" t="s">
        <v>9</v>
      </c>
      <c r="C18" s="4" t="s">
        <v>34</v>
      </c>
      <c r="D18" s="4" t="s">
        <v>70</v>
      </c>
      <c r="E18" s="9" t="n">
        <v>46209</v>
      </c>
      <c r="F18" s="4" t="s">
        <v>20</v>
      </c>
      <c r="G18" s="5" t="n">
        <v>128</v>
      </c>
      <c r="H18" s="5" t="n">
        <v>29.44</v>
      </c>
      <c r="I18" s="5" t="n">
        <v>157.44</v>
      </c>
      <c r="J18" s="5" t="n">
        <f aca="false">IF(COUNT(G18:I18)=3,ROUND(I18-G18-H18,2),"")</f>
        <v>0</v>
      </c>
      <c r="K18" s="6" t="s">
        <v>32</v>
      </c>
      <c r="L18" s="4"/>
    </row>
    <row r="19" customFormat="false" ht="15" hidden="false" customHeight="false" outlineLevel="0" collapsed="false">
      <c r="A19" s="4" t="s">
        <v>71</v>
      </c>
      <c r="B19" s="4" t="s">
        <v>10</v>
      </c>
      <c r="C19" s="4" t="s">
        <v>37</v>
      </c>
      <c r="D19" s="4" t="s">
        <v>72</v>
      </c>
      <c r="E19" s="9" t="n">
        <v>46221</v>
      </c>
      <c r="F19" s="4" t="s">
        <v>20</v>
      </c>
      <c r="G19" s="5" t="n">
        <v>610</v>
      </c>
      <c r="H19" s="5" t="n">
        <v>140.3</v>
      </c>
      <c r="I19" s="5" t="n">
        <v>750.3</v>
      </c>
      <c r="J19" s="5" t="n">
        <f aca="false">IF(COUNT(G19:I19)=3,ROUND(I19-G19-H19,2),"")</f>
        <v>0</v>
      </c>
      <c r="K19" s="6" t="s">
        <v>32</v>
      </c>
      <c r="L19" s="4"/>
    </row>
    <row r="20" customFormat="false" ht="15" hidden="false" customHeight="false" outlineLevel="0" collapsed="false">
      <c r="A20" s="4" t="s">
        <v>73</v>
      </c>
      <c r="B20" s="4" t="s">
        <v>10</v>
      </c>
      <c r="C20" s="4" t="s">
        <v>37</v>
      </c>
      <c r="D20" s="4" t="s">
        <v>72</v>
      </c>
      <c r="E20" s="9" t="n">
        <v>46221</v>
      </c>
      <c r="F20" s="4" t="s">
        <v>20</v>
      </c>
      <c r="G20" s="5" t="n">
        <v>610</v>
      </c>
      <c r="H20" s="5" t="n">
        <v>140.3</v>
      </c>
      <c r="I20" s="5" t="n">
        <v>750.3</v>
      </c>
      <c r="J20" s="5" t="n">
        <f aca="false">IF(COUNT(G20:I20)=3,ROUND(I20-G20-H20,2),"")</f>
        <v>0</v>
      </c>
      <c r="K20" s="6" t="s">
        <v>53</v>
      </c>
      <c r="L20" s="4" t="s">
        <v>74</v>
      </c>
    </row>
    <row r="21" customFormat="false" ht="15" hidden="false" customHeight="false" outlineLevel="0" collapsed="false">
      <c r="A21" s="4" t="s">
        <v>75</v>
      </c>
      <c r="B21" s="4" t="s">
        <v>8</v>
      </c>
      <c r="C21" s="4" t="s">
        <v>30</v>
      </c>
      <c r="D21" s="4" t="s">
        <v>76</v>
      </c>
      <c r="E21" s="9" t="n">
        <v>46232</v>
      </c>
      <c r="F21" s="4" t="s">
        <v>20</v>
      </c>
      <c r="G21" s="5" t="n">
        <v>300</v>
      </c>
      <c r="H21" s="5" t="n">
        <v>69</v>
      </c>
      <c r="I21" s="5" t="n">
        <v>369</v>
      </c>
      <c r="J21" s="5" t="n">
        <f aca="false">IF(COUNT(G21:I21)=3,ROUND(I21-G21-H21,2),"")</f>
        <v>0</v>
      </c>
      <c r="K21" s="6" t="s">
        <v>32</v>
      </c>
      <c r="L21" s="4"/>
    </row>
    <row r="22" customFormat="false" ht="15" hidden="false" customHeight="false" outlineLevel="0" collapsed="false">
      <c r="A22" s="4" t="s">
        <v>77</v>
      </c>
      <c r="B22" s="4" t="s">
        <v>9</v>
      </c>
      <c r="C22" s="4" t="s">
        <v>34</v>
      </c>
      <c r="D22" s="4" t="s">
        <v>78</v>
      </c>
      <c r="E22" s="9" t="n">
        <v>46241</v>
      </c>
      <c r="F22" s="4" t="s">
        <v>21</v>
      </c>
      <c r="G22" s="5" t="n">
        <v>520</v>
      </c>
      <c r="H22" s="5" t="n">
        <v>119.6</v>
      </c>
      <c r="I22" s="5" t="n">
        <v>639.6</v>
      </c>
      <c r="J22" s="5" t="n">
        <f aca="false">IF(COUNT(G22:I22)=3,ROUND(I22-G22-H22,2),"")</f>
        <v>0</v>
      </c>
      <c r="K22" s="6" t="s">
        <v>32</v>
      </c>
      <c r="L22" s="4"/>
    </row>
    <row r="23" customFormat="false" ht="15" hidden="false" customHeight="false" outlineLevel="0" collapsed="false">
      <c r="A23" s="4" t="s">
        <v>79</v>
      </c>
      <c r="B23" s="4" t="s">
        <v>10</v>
      </c>
      <c r="C23" s="4" t="s">
        <v>37</v>
      </c>
      <c r="D23" s="4" t="s">
        <v>80</v>
      </c>
      <c r="E23" s="9" t="n">
        <v>46252</v>
      </c>
      <c r="F23" s="4" t="s">
        <v>21</v>
      </c>
      <c r="G23" s="5" t="n">
        <v>610</v>
      </c>
      <c r="H23" s="5" t="n">
        <v>140.3</v>
      </c>
      <c r="I23" s="5" t="n">
        <v>750.3</v>
      </c>
      <c r="J23" s="5" t="n">
        <f aca="false">IF(COUNT(G23:I23)=3,ROUND(I23-G23-H23,2),"")</f>
        <v>0</v>
      </c>
      <c r="K23" s="6" t="s">
        <v>32</v>
      </c>
      <c r="L23" s="4"/>
    </row>
    <row r="24" customFormat="false" ht="15" hidden="false" customHeight="false" outlineLevel="0" collapsed="false">
      <c r="A24" s="4" t="s">
        <v>81</v>
      </c>
      <c r="B24" s="4" t="s">
        <v>8</v>
      </c>
      <c r="C24" s="4" t="s">
        <v>30</v>
      </c>
      <c r="D24" s="4" t="s">
        <v>82</v>
      </c>
      <c r="E24" s="9" t="n">
        <v>46264</v>
      </c>
      <c r="F24" s="4" t="s">
        <v>21</v>
      </c>
      <c r="G24" s="5" t="n">
        <v>1370</v>
      </c>
      <c r="H24" s="5" t="n">
        <v>315.1</v>
      </c>
      <c r="I24" s="5" t="n">
        <v>1685.1</v>
      </c>
      <c r="J24" s="5" t="n">
        <f aca="false">IF(COUNT(G24:I24)=3,ROUND(I24-G24-H24,2),"")</f>
        <v>0</v>
      </c>
      <c r="K24" s="6" t="s">
        <v>32</v>
      </c>
      <c r="L24" s="4"/>
    </row>
    <row r="25" customFormat="false" ht="15" hidden="false" customHeight="false" outlineLevel="0" collapsed="false">
      <c r="A25" s="4" t="s">
        <v>83</v>
      </c>
      <c r="B25" s="4"/>
      <c r="C25" s="4"/>
      <c r="D25" s="4"/>
      <c r="E25" s="9"/>
      <c r="F25" s="4"/>
      <c r="G25" s="5"/>
      <c r="H25" s="5"/>
      <c r="I25" s="5"/>
      <c r="J25" s="5" t="str">
        <f aca="false">IF(COUNT(G25:I25)=3,ROUND(I25-G25-H25,2),"")</f>
        <v/>
      </c>
      <c r="K25" s="6" t="s">
        <v>53</v>
      </c>
      <c r="L25" s="4" t="s">
        <v>84</v>
      </c>
    </row>
  </sheetData>
  <conditionalFormatting sqref="A2:L25">
    <cfRule type="expression" priority="2" aboveAverage="0" equalAverage="0" bottom="0" percent="0" rank="0" text="" dxfId="4">
      <formula>$K2="DO SPRAWDZENIA"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70"/>
  </cols>
  <sheetData>
    <row r="1" customFormat="false" ht="19.7" hidden="false" customHeight="false" outlineLevel="0" collapsed="false">
      <c r="A1" s="1" t="s">
        <v>85</v>
      </c>
    </row>
    <row r="3" customFormat="false" ht="15" hidden="false" customHeight="false" outlineLevel="0" collapsed="false">
      <c r="A3" s="3" t="s">
        <v>22</v>
      </c>
      <c r="B3" s="3" t="s">
        <v>2</v>
      </c>
      <c r="C3" s="3" t="s">
        <v>24</v>
      </c>
      <c r="D3" s="3" t="s">
        <v>86</v>
      </c>
    </row>
    <row r="4" customFormat="false" ht="15" hidden="false" customHeight="false" outlineLevel="0" collapsed="false">
      <c r="A4" s="4" t="s">
        <v>51</v>
      </c>
      <c r="B4" s="4" t="s">
        <v>8</v>
      </c>
      <c r="C4" s="4" t="s">
        <v>52</v>
      </c>
      <c r="D4" s="4" t="s">
        <v>54</v>
      </c>
    </row>
    <row r="5" customFormat="false" ht="15" hidden="false" customHeight="false" outlineLevel="0" collapsed="false">
      <c r="A5" s="4" t="s">
        <v>61</v>
      </c>
      <c r="B5" s="4" t="s">
        <v>9</v>
      </c>
      <c r="C5" s="4" t="s">
        <v>63</v>
      </c>
      <c r="D5" s="4" t="s">
        <v>64</v>
      </c>
    </row>
    <row r="6" customFormat="false" ht="15" hidden="false" customHeight="false" outlineLevel="0" collapsed="false">
      <c r="A6" s="4" t="s">
        <v>73</v>
      </c>
      <c r="B6" s="4" t="s">
        <v>10</v>
      </c>
      <c r="C6" s="4" t="s">
        <v>72</v>
      </c>
      <c r="D6" s="4" t="s">
        <v>74</v>
      </c>
    </row>
    <row r="7" customFormat="false" ht="15" hidden="false" customHeight="false" outlineLevel="0" collapsed="false">
      <c r="A7" s="4" t="s">
        <v>83</v>
      </c>
      <c r="B7" s="4"/>
      <c r="C7" s="4"/>
      <c r="D7" s="4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2026-10-19T14:02:11Z</dcterms:created>
  <dc:creator>openpyxl</dc:creator>
  <dc:description/>
  <dc:language>en-US</dc:language>
  <cp:lastModifiedBy/>
  <dcterms:modified xsi:type="dcterms:W3CDTF">2026-10-19T14:02:11Z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